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Cook/Desktop/ALX COST TEMPLATES/Updated /"/>
    </mc:Choice>
  </mc:AlternateContent>
  <xr:revisionPtr revIDLastSave="0" documentId="8_{FC93DAB3-721B-461D-878D-0BEDFD7F22A9}" xr6:coauthVersionLast="47" xr6:coauthVersionMax="47" xr10:uidLastSave="{00000000-0000-0000-0000-000000000000}"/>
  <bookViews>
    <workbookView xWindow="860" yWindow="760" windowWidth="32760" windowHeight="196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" l="1"/>
  <c r="N26" i="1"/>
  <c r="N27" i="1"/>
  <c r="N31" i="1"/>
  <c r="N15" i="1"/>
  <c r="N14" i="1"/>
  <c r="N12" i="1"/>
  <c r="N11" i="1"/>
  <c r="N10" i="1"/>
  <c r="N9" i="1"/>
  <c r="N8" i="1"/>
  <c r="H18" i="1"/>
  <c r="I18" i="1"/>
  <c r="N13" i="1"/>
  <c r="H17" i="1"/>
  <c r="I17" i="1"/>
  <c r="H16" i="1"/>
  <c r="I16" i="1"/>
  <c r="K18" i="1"/>
  <c r="K17" i="1"/>
  <c r="K16" i="1"/>
  <c r="H25" i="1"/>
  <c r="I25" i="1"/>
  <c r="N28" i="1"/>
  <c r="K25" i="1"/>
  <c r="H7" i="1"/>
  <c r="I7" i="1"/>
  <c r="N7" i="1" s="1"/>
  <c r="N21" i="1" s="1"/>
  <c r="N32" i="1" s="1"/>
  <c r="H8" i="1"/>
  <c r="I8" i="1"/>
  <c r="N22" i="1"/>
  <c r="H9" i="1"/>
  <c r="I9" i="1"/>
  <c r="H12" i="1"/>
  <c r="I12" i="1"/>
  <c r="H21" i="1"/>
  <c r="I21" i="1"/>
  <c r="H13" i="1"/>
  <c r="I13" i="1"/>
  <c r="H22" i="1"/>
  <c r="I22" i="1"/>
  <c r="H26" i="1"/>
  <c r="I26" i="1"/>
  <c r="H30" i="1"/>
  <c r="I30" i="1"/>
  <c r="H29" i="1"/>
  <c r="I29" i="1"/>
  <c r="N29" i="1"/>
  <c r="H33" i="1"/>
  <c r="I33" i="1"/>
  <c r="N16" i="1"/>
  <c r="N30" i="1"/>
  <c r="H36" i="1"/>
  <c r="I36" i="1"/>
  <c r="K12" i="1"/>
  <c r="K36" i="1"/>
  <c r="K33" i="1"/>
  <c r="K30" i="1"/>
  <c r="K29" i="1"/>
  <c r="K7" i="1"/>
  <c r="K38" i="1" s="1"/>
  <c r="K8" i="1"/>
  <c r="K9" i="1"/>
  <c r="K13" i="1"/>
  <c r="K21" i="1"/>
  <c r="K22" i="1"/>
  <c r="K26" i="1"/>
  <c r="N23" i="1"/>
  <c r="N17" i="1"/>
  <c r="N25" i="1"/>
</calcChain>
</file>

<file path=xl/sharedStrings.xml><?xml version="1.0" encoding="utf-8"?>
<sst xmlns="http://schemas.openxmlformats.org/spreadsheetml/2006/main" count="124" uniqueCount="95">
  <si>
    <r>
      <t xml:space="preserve">  ALX Material Template - </t>
    </r>
    <r>
      <rPr>
        <sz val="22"/>
        <rFont val="Akzidenz Grotesk BE BoldCn"/>
      </rPr>
      <t>Custom Finish</t>
    </r>
  </si>
  <si>
    <t>Product</t>
  </si>
  <si>
    <t xml:space="preserve">Coverage will   </t>
  </si>
  <si>
    <t>Job</t>
  </si>
  <si>
    <t xml:space="preserve">Material </t>
  </si>
  <si>
    <t>Step 2: Cost for</t>
  </si>
  <si>
    <t>Cost</t>
  </si>
  <si>
    <t>Description</t>
    <phoneticPr fontId="9"/>
  </si>
  <si>
    <t xml:space="preserve">                 vary</t>
  </si>
  <si>
    <t>(sq.ft.)</t>
  </si>
  <si>
    <t>Needed</t>
  </si>
  <si>
    <t>Each Product</t>
  </si>
  <si>
    <t>(per sq. ft.)</t>
  </si>
  <si>
    <t>Total Material</t>
  </si>
  <si>
    <t>Sheet Membrane and Lath</t>
  </si>
  <si>
    <t>Template Instructions:</t>
  </si>
  <si>
    <t>WP-40 6" Sheet Membrane</t>
  </si>
  <si>
    <t>sq.ft./roll</t>
  </si>
  <si>
    <t>WP-40</t>
  </si>
  <si>
    <t>rolls</t>
  </si>
  <si>
    <t>WP-25 Metal Lath</t>
  </si>
  <si>
    <t xml:space="preserve"> sq.ft./piece</t>
  </si>
  <si>
    <t>WP-25</t>
  </si>
  <si>
    <t>pieces</t>
  </si>
  <si>
    <r>
      <t xml:space="preserve">Step 1: </t>
    </r>
    <r>
      <rPr>
        <sz val="12"/>
        <rFont val="Times New Roman"/>
        <family val="1"/>
      </rPr>
      <t>Enter the total square</t>
    </r>
  </si>
  <si>
    <t>WP-10 Staples 5/8"</t>
  </si>
  <si>
    <t>sq.ft./box</t>
  </si>
  <si>
    <t>WP-10</t>
  </si>
  <si>
    <t>box</t>
  </si>
  <si>
    <t xml:space="preserve">footage of the project at the </t>
  </si>
  <si>
    <t xml:space="preserve"> </t>
  </si>
  <si>
    <t>TC-1</t>
  </si>
  <si>
    <t>bags</t>
  </si>
  <si>
    <t>bottom of the template.</t>
  </si>
  <si>
    <t>Base Coat:</t>
    <phoneticPr fontId="9"/>
  </si>
  <si>
    <t>WP-81</t>
  </si>
  <si>
    <t>gallons</t>
  </si>
  <si>
    <t>TC-1 Basecoat Cement</t>
    <phoneticPr fontId="9"/>
  </si>
  <si>
    <t xml:space="preserve"> sq.ft./bag</t>
  </si>
  <si>
    <t>WP-47</t>
  </si>
  <si>
    <r>
      <t xml:space="preserve">Step 2: </t>
    </r>
    <r>
      <rPr>
        <sz val="12"/>
        <rFont val="Times New Roman"/>
        <family val="1"/>
      </rPr>
      <t xml:space="preserve">Enter the cost per </t>
    </r>
  </si>
  <si>
    <t>WP-81 Cement Modifier</t>
  </si>
  <si>
    <t xml:space="preserve"> sq.ft./gal</t>
  </si>
  <si>
    <t>WP-90</t>
  </si>
  <si>
    <t>unit (single kit, bag etc.)</t>
  </si>
  <si>
    <t>TC-5</t>
    <phoneticPr fontId="9"/>
  </si>
  <si>
    <t>bags</t>
    <phoneticPr fontId="9"/>
  </si>
  <si>
    <t xml:space="preserve">for each product in the </t>
  </si>
  <si>
    <t>Fiberlath Resin Membrane</t>
  </si>
  <si>
    <t>TC-2</t>
    <phoneticPr fontId="9"/>
  </si>
  <si>
    <t>indicated column.</t>
  </si>
  <si>
    <t>WP-47 Fiberlath</t>
  </si>
  <si>
    <t>sq.ft/roll</t>
  </si>
  <si>
    <t>SC-35</t>
  </si>
  <si>
    <t>gallons</t>
    <phoneticPr fontId="9"/>
  </si>
  <si>
    <t>TC-1 Basecoat Cement</t>
  </si>
  <si>
    <t>sq.ft/bag</t>
  </si>
  <si>
    <t>SC-70</t>
    <phoneticPr fontId="9"/>
  </si>
  <si>
    <r>
      <t>NOTE:</t>
    </r>
    <r>
      <rPr>
        <sz val="12"/>
        <rFont val="Times New Roman"/>
        <family val="1"/>
      </rPr>
      <t xml:space="preserve"> For installation </t>
    </r>
  </si>
  <si>
    <t>WP-90 Waterproofing Resin</t>
  </si>
  <si>
    <t>sq.ft/gal</t>
  </si>
  <si>
    <t>Please Round Up When Ordering</t>
  </si>
  <si>
    <t>instructions please refer to the</t>
  </si>
  <si>
    <t xml:space="preserve">system specification sheets posted </t>
  </si>
  <si>
    <r>
      <t>Slurry Coat:</t>
    </r>
    <r>
      <rPr>
        <u/>
        <sz val="10"/>
        <rFont val="Times"/>
      </rPr>
      <t xml:space="preserve"> </t>
    </r>
    <phoneticPr fontId="9"/>
  </si>
  <si>
    <t>Total Costs</t>
  </si>
  <si>
    <t>on our website. Training videos</t>
  </si>
  <si>
    <t>for a variety of our systems</t>
  </si>
  <si>
    <t>are also available on our website.</t>
  </si>
  <si>
    <t>www.westcoat.com</t>
  </si>
  <si>
    <t>Slurry/Grout Coat:</t>
    <phoneticPr fontId="9"/>
  </si>
  <si>
    <t>TC-5 Grout Texture Cement</t>
  </si>
  <si>
    <t>Texture Skip Trowel:</t>
    <phoneticPr fontId="9"/>
  </si>
  <si>
    <t>TC-2  Smooth Texture Cement</t>
  </si>
  <si>
    <t>Waterbased Stain:</t>
    <phoneticPr fontId="9"/>
  </si>
  <si>
    <t>Total</t>
  </si>
  <si>
    <t>SC-35 Water-Based Stain</t>
  </si>
  <si>
    <t>sq.ft./ gallon</t>
  </si>
  <si>
    <t>Rounding is not reflected in above price</t>
  </si>
  <si>
    <t>Sealer:</t>
    <phoneticPr fontId="9"/>
  </si>
  <si>
    <t>SC-70 Acrylic Lacquer Sealer</t>
  </si>
  <si>
    <t>Westcoat Specialty Coating Systems</t>
  </si>
  <si>
    <t>4007 Lockridge Street</t>
  </si>
  <si>
    <t xml:space="preserve">Step 1: Total Square Footage   </t>
  </si>
  <si>
    <t>sq. ft.</t>
  </si>
  <si>
    <t>San Diego,  Ca 92102</t>
  </si>
  <si>
    <t>Please read the complete specification guide before ordering material or beginning the job.</t>
  </si>
  <si>
    <t>800-250-4519</t>
  </si>
  <si>
    <t>This Sheet to Be Used as Rough Estimate Only</t>
  </si>
  <si>
    <t>REV.8/24</t>
  </si>
  <si>
    <t>* Quantities and prices are based on single bag/single gallon units. (Unless otherwise stated)</t>
  </si>
  <si>
    <t>* Coating accessories and system options are not figured into estimates.</t>
  </si>
  <si>
    <t>* Contact your local distributor for a price quote.</t>
  </si>
  <si>
    <t>* We do not guarantee coverages, please allow additional material for waste.</t>
  </si>
  <si>
    <t>* All coverage rates should be verified and adjusted for each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</si>
</sst>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.00"/>
  </numFmts>
  <fonts count="33">
    <font>
      <sz val="9"/>
      <name val="Geneva"/>
      <charset val="1"/>
    </font>
    <font>
      <sz val="9"/>
      <name val="Geneva"/>
      <family val="2"/>
    </font>
    <font>
      <sz val="9"/>
      <name val="Times"/>
    </font>
    <font>
      <b/>
      <sz val="12"/>
      <name val="Times"/>
    </font>
    <font>
      <b/>
      <sz val="9"/>
      <name val="Times"/>
    </font>
    <font>
      <b/>
      <sz val="12"/>
      <color indexed="10"/>
      <name val="Times"/>
    </font>
    <font>
      <sz val="9"/>
      <color indexed="10"/>
      <name val="Times"/>
    </font>
    <font>
      <sz val="9"/>
      <color indexed="10"/>
      <name val="Geneva"/>
      <family val="2"/>
    </font>
    <font>
      <sz val="36"/>
      <name val="Cooper Blk BT"/>
    </font>
    <font>
      <sz val="8"/>
      <name val="Verdana"/>
      <family val="2"/>
    </font>
    <font>
      <b/>
      <sz val="12"/>
      <color indexed="8"/>
      <name val="Times"/>
    </font>
    <font>
      <sz val="30"/>
      <name val="Akzidenz Grotesk BE BoldCn"/>
    </font>
    <font>
      <b/>
      <i/>
      <sz val="10"/>
      <name val="Times"/>
    </font>
    <font>
      <u/>
      <sz val="9"/>
      <color indexed="12"/>
      <name val="Geneva"/>
      <family val="2"/>
    </font>
    <font>
      <b/>
      <sz val="9"/>
      <color indexed="10"/>
      <name val="Times"/>
    </font>
    <font>
      <sz val="9"/>
      <color indexed="8"/>
      <name val="Times"/>
    </font>
    <font>
      <sz val="9"/>
      <color indexed="8"/>
      <name val="Geneva"/>
      <family val="2"/>
    </font>
    <font>
      <b/>
      <u/>
      <sz val="10"/>
      <color indexed="8"/>
      <name val="Times New Roman"/>
      <family val="1"/>
    </font>
    <font>
      <b/>
      <u/>
      <sz val="10"/>
      <color indexed="8"/>
      <name val="Times"/>
    </font>
    <font>
      <b/>
      <u/>
      <sz val="10"/>
      <name val="Times"/>
    </font>
    <font>
      <sz val="12"/>
      <name val="Times New Roman"/>
      <family val="1"/>
    </font>
    <font>
      <sz val="14"/>
      <name val="Times"/>
    </font>
    <font>
      <sz val="14"/>
      <name val="Geneva"/>
      <family val="2"/>
    </font>
    <font>
      <sz val="14"/>
      <name val="Times New Roman Bold"/>
    </font>
    <font>
      <sz val="14"/>
      <name val="Times New Roman"/>
      <family val="1"/>
    </font>
    <font>
      <u/>
      <sz val="14"/>
      <color indexed="12"/>
      <name val="Times New Roman Bold"/>
    </font>
    <font>
      <sz val="22"/>
      <name val="Akzidenz Grotesk BE BoldCn"/>
    </font>
    <font>
      <b/>
      <u/>
      <sz val="14"/>
      <name val="Times New Roman"/>
      <family val="1"/>
    </font>
    <font>
      <b/>
      <sz val="12"/>
      <name val="Times New Roman"/>
      <family val="1"/>
    </font>
    <font>
      <u/>
      <sz val="12"/>
      <color indexed="12"/>
      <name val="Times New Roman"/>
      <family val="1"/>
    </font>
    <font>
      <b/>
      <i/>
      <u/>
      <sz val="16"/>
      <name val="Times"/>
    </font>
    <font>
      <sz val="16"/>
      <name val="Geneva"/>
      <family val="2"/>
    </font>
    <font>
      <u/>
      <sz val="10"/>
      <name val="Times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/>
    <xf numFmtId="0" fontId="0" fillId="0" borderId="2" xfId="0" applyBorder="1"/>
    <xf numFmtId="0" fontId="2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0" fillId="0" borderId="0" xfId="0" applyNumberFormat="1"/>
    <xf numFmtId="0" fontId="2" fillId="0" borderId="0" xfId="0" applyFont="1" applyAlignment="1">
      <alignment horizontal="left"/>
    </xf>
    <xf numFmtId="0" fontId="2" fillId="0" borderId="5" xfId="0" applyFont="1" applyBorder="1"/>
    <xf numFmtId="0" fontId="10" fillId="0" borderId="0" xfId="0" applyFont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165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0" fontId="2" fillId="0" borderId="12" xfId="0" applyFont="1" applyBorder="1"/>
    <xf numFmtId="165" fontId="2" fillId="0" borderId="13" xfId="0" applyNumberFormat="1" applyFont="1" applyBorder="1"/>
    <xf numFmtId="0" fontId="2" fillId="0" borderId="14" xfId="0" applyFont="1" applyBorder="1"/>
    <xf numFmtId="44" fontId="2" fillId="0" borderId="11" xfId="0" applyNumberFormat="1" applyFont="1" applyBorder="1"/>
    <xf numFmtId="44" fontId="2" fillId="0" borderId="13" xfId="0" applyNumberFormat="1" applyFont="1" applyBorder="1"/>
    <xf numFmtId="44" fontId="2" fillId="0" borderId="15" xfId="0" applyNumberFormat="1" applyFont="1" applyBorder="1"/>
    <xf numFmtId="0" fontId="2" fillId="0" borderId="16" xfId="0" applyFont="1" applyBorder="1" applyAlignment="1">
      <alignment horizontal="right"/>
    </xf>
    <xf numFmtId="44" fontId="2" fillId="0" borderId="6" xfId="0" applyNumberFormat="1" applyFont="1" applyBorder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7" xfId="0" applyFont="1" applyBorder="1"/>
    <xf numFmtId="165" fontId="2" fillId="0" borderId="18" xfId="0" applyNumberFormat="1" applyFont="1" applyBorder="1"/>
    <xf numFmtId="0" fontId="2" fillId="0" borderId="19" xfId="0" applyFont="1" applyBorder="1"/>
    <xf numFmtId="0" fontId="14" fillId="0" borderId="0" xfId="0" applyFont="1"/>
    <xf numFmtId="0" fontId="6" fillId="0" borderId="0" xfId="0" applyFont="1" applyAlignment="1">
      <alignment horizontal="left" indent="1"/>
    </xf>
    <xf numFmtId="44" fontId="6" fillId="0" borderId="20" xfId="2" applyFont="1" applyBorder="1" applyAlignment="1" applyProtection="1">
      <protection locked="0"/>
    </xf>
    <xf numFmtId="0" fontId="7" fillId="0" borderId="20" xfId="0" applyFont="1" applyBorder="1" applyProtection="1">
      <protection locked="0"/>
    </xf>
    <xf numFmtId="44" fontId="6" fillId="0" borderId="20" xfId="2" applyFont="1" applyBorder="1" applyProtection="1">
      <protection locked="0"/>
    </xf>
    <xf numFmtId="44" fontId="6" fillId="0" borderId="20" xfId="2" applyFont="1" applyBorder="1"/>
    <xf numFmtId="166" fontId="6" fillId="0" borderId="20" xfId="2" applyNumberFormat="1" applyFont="1" applyBorder="1" applyProtection="1">
      <protection locked="0"/>
    </xf>
    <xf numFmtId="0" fontId="15" fillId="0" borderId="20" xfId="0" applyFont="1" applyBorder="1"/>
    <xf numFmtId="164" fontId="15" fillId="0" borderId="20" xfId="0" applyNumberFormat="1" applyFont="1" applyBorder="1"/>
    <xf numFmtId="165" fontId="15" fillId="0" borderId="20" xfId="0" applyNumberFormat="1" applyFont="1" applyBorder="1" applyAlignment="1">
      <alignment horizontal="center"/>
    </xf>
    <xf numFmtId="0" fontId="16" fillId="0" borderId="20" xfId="0" applyFont="1" applyBorder="1"/>
    <xf numFmtId="0" fontId="5" fillId="0" borderId="0" xfId="0" applyFont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9" fillId="0" borderId="23" xfId="0" applyFont="1" applyBorder="1"/>
    <xf numFmtId="0" fontId="21" fillId="0" borderId="0" xfId="0" applyFont="1"/>
    <xf numFmtId="0" fontId="21" fillId="0" borderId="2" xfId="0" applyFont="1" applyBorder="1" applyAlignment="1">
      <alignment horizontal="left"/>
    </xf>
    <xf numFmtId="0" fontId="22" fillId="0" borderId="0" xfId="0" applyFont="1"/>
    <xf numFmtId="0" fontId="21" fillId="0" borderId="0" xfId="0" applyFont="1" applyAlignment="1">
      <alignment horizontal="left"/>
    </xf>
    <xf numFmtId="0" fontId="21" fillId="0" borderId="2" xfId="0" applyFont="1" applyBorder="1"/>
    <xf numFmtId="0" fontId="21" fillId="0" borderId="24" xfId="0" applyFont="1" applyBorder="1" applyAlignment="1">
      <alignment horizontal="left"/>
    </xf>
    <xf numFmtId="0" fontId="22" fillId="0" borderId="25" xfId="0" applyFont="1" applyBorder="1"/>
    <xf numFmtId="0" fontId="21" fillId="0" borderId="25" xfId="0" applyFont="1" applyBorder="1" applyAlignment="1">
      <alignment horizontal="left"/>
    </xf>
    <xf numFmtId="0" fontId="22" fillId="0" borderId="26" xfId="0" applyFont="1" applyBorder="1"/>
    <xf numFmtId="0" fontId="23" fillId="0" borderId="0" xfId="0" applyFont="1"/>
    <xf numFmtId="0" fontId="22" fillId="0" borderId="27" xfId="0" applyFont="1" applyBorder="1"/>
    <xf numFmtId="0" fontId="24" fillId="0" borderId="0" xfId="0" applyFont="1"/>
    <xf numFmtId="0" fontId="25" fillId="0" borderId="0" xfId="3" applyFont="1" applyBorder="1" applyAlignment="1" applyProtection="1"/>
    <xf numFmtId="0" fontId="21" fillId="0" borderId="28" xfId="0" applyFont="1" applyBorder="1"/>
    <xf numFmtId="0" fontId="18" fillId="0" borderId="29" xfId="0" applyFont="1" applyBorder="1"/>
    <xf numFmtId="44" fontId="2" fillId="0" borderId="30" xfId="2" applyFont="1" applyBorder="1" applyProtection="1"/>
    <xf numFmtId="0" fontId="15" fillId="0" borderId="29" xfId="0" applyFont="1" applyBorder="1"/>
    <xf numFmtId="0" fontId="16" fillId="0" borderId="29" xfId="0" applyFont="1" applyBorder="1"/>
    <xf numFmtId="0" fontId="15" fillId="0" borderId="31" xfId="0" applyFont="1" applyBorder="1"/>
    <xf numFmtId="0" fontId="15" fillId="0" borderId="32" xfId="0" applyFont="1" applyBorder="1"/>
    <xf numFmtId="0" fontId="2" fillId="0" borderId="32" xfId="0" applyFont="1" applyBorder="1"/>
    <xf numFmtId="44" fontId="2" fillId="0" borderId="33" xfId="0" applyNumberFormat="1" applyFont="1" applyBorder="1"/>
    <xf numFmtId="0" fontId="15" fillId="0" borderId="29" xfId="0" applyFont="1" applyBorder="1" applyAlignment="1">
      <alignment horizontal="left"/>
    </xf>
    <xf numFmtId="0" fontId="15" fillId="0" borderId="20" xfId="0" applyFont="1" applyBorder="1" applyAlignment="1">
      <alignment horizontal="right"/>
    </xf>
    <xf numFmtId="0" fontId="15" fillId="0" borderId="20" xfId="0" applyFont="1" applyBorder="1" applyAlignment="1">
      <alignment horizontal="left"/>
    </xf>
    <xf numFmtId="164" fontId="15" fillId="0" borderId="20" xfId="0" applyNumberFormat="1" applyFont="1" applyBorder="1" applyAlignment="1">
      <alignment horizontal="right"/>
    </xf>
    <xf numFmtId="44" fontId="2" fillId="0" borderId="30" xfId="2" applyFont="1" applyBorder="1" applyAlignment="1" applyProtection="1"/>
    <xf numFmtId="0" fontId="17" fillId="0" borderId="29" xfId="0" applyFont="1" applyBorder="1"/>
    <xf numFmtId="0" fontId="28" fillId="0" borderId="0" xfId="0" applyFont="1" applyAlignment="1">
      <alignment horizontal="left" vertical="center"/>
    </xf>
    <xf numFmtId="0" fontId="20" fillId="0" borderId="0" xfId="0" applyFont="1"/>
    <xf numFmtId="0" fontId="20" fillId="0" borderId="0" xfId="0" applyFont="1" applyAlignment="1">
      <alignment horizontal="left" vertical="center"/>
    </xf>
    <xf numFmtId="0" fontId="29" fillId="0" borderId="0" xfId="3" applyFont="1" applyBorder="1" applyAlignment="1" applyProtection="1">
      <alignment horizontal="left" indent="1"/>
    </xf>
    <xf numFmtId="0" fontId="1" fillId="0" borderId="0" xfId="0" applyFont="1"/>
    <xf numFmtId="0" fontId="5" fillId="0" borderId="34" xfId="0" applyFont="1" applyBorder="1" applyAlignment="1">
      <alignment horizontal="right"/>
    </xf>
    <xf numFmtId="0" fontId="15" fillId="0" borderId="35" xfId="0" applyFont="1" applyBorder="1"/>
    <xf numFmtId="0" fontId="16" fillId="0" borderId="36" xfId="0" applyFont="1" applyBorder="1"/>
    <xf numFmtId="164" fontId="15" fillId="0" borderId="37" xfId="1" applyNumberFormat="1" applyFont="1" applyBorder="1" applyProtection="1">
      <protection locked="0"/>
    </xf>
    <xf numFmtId="0" fontId="2" fillId="0" borderId="29" xfId="0" applyFont="1" applyBorder="1"/>
    <xf numFmtId="0" fontId="19" fillId="0" borderId="29" xfId="0" applyFont="1" applyBorder="1"/>
    <xf numFmtId="0" fontId="30" fillId="0" borderId="38" xfId="0" applyFont="1" applyBorder="1" applyAlignment="1">
      <alignment horizontal="left"/>
    </xf>
    <xf numFmtId="0" fontId="31" fillId="0" borderId="39" xfId="0" applyFont="1" applyBorder="1"/>
    <xf numFmtId="0" fontId="31" fillId="0" borderId="2" xfId="0" applyFont="1" applyBorder="1"/>
    <xf numFmtId="0" fontId="31" fillId="0" borderId="0" xfId="0" applyFont="1"/>
    <xf numFmtId="0" fontId="12" fillId="0" borderId="39" xfId="0" applyFont="1" applyBorder="1" applyAlignment="1">
      <alignment horizontal="center"/>
    </xf>
    <xf numFmtId="0" fontId="2" fillId="0" borderId="20" xfId="0" applyFont="1" applyBorder="1"/>
    <xf numFmtId="164" fontId="2" fillId="0" borderId="20" xfId="0" applyNumberFormat="1" applyFont="1" applyBorder="1"/>
    <xf numFmtId="165" fontId="2" fillId="0" borderId="20" xfId="0" applyNumberFormat="1" applyFont="1" applyBorder="1" applyAlignment="1">
      <alignment horizontal="center"/>
    </xf>
    <xf numFmtId="44" fontId="2" fillId="0" borderId="19" xfId="2" applyFont="1" applyBorder="1" applyProtection="1"/>
    <xf numFmtId="0" fontId="0" fillId="0" borderId="30" xfId="0" applyBorder="1"/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30" xfId="0" applyFont="1" applyBorder="1"/>
    <xf numFmtId="0" fontId="1" fillId="0" borderId="29" xfId="0" applyFont="1" applyBorder="1"/>
    <xf numFmtId="0" fontId="1" fillId="0" borderId="20" xfId="0" applyFont="1" applyBorder="1"/>
    <xf numFmtId="0" fontId="12" fillId="0" borderId="3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7" fillId="0" borderId="0" xfId="0" applyFont="1" applyAlignment="1">
      <alignment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7</xdr:col>
      <xdr:colOff>254000</xdr:colOff>
      <xdr:row>0</xdr:row>
      <xdr:rowOff>584200</xdr:rowOff>
    </xdr:to>
    <xdr:pic>
      <xdr:nvPicPr>
        <xdr:cNvPr id="1184" name="Picture 1">
          <a:extLst>
            <a:ext uri="{FF2B5EF4-FFF2-40B4-BE49-F238E27FC236}">
              <a16:creationId xmlns:a16="http://schemas.microsoft.com/office/drawing/2014/main" id="{F4BE70DB-4EF7-EF4D-B2B9-71FF27CD8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50546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1</xdr:row>
      <xdr:rowOff>0</xdr:rowOff>
    </xdr:from>
    <xdr:to>
      <xdr:col>1</xdr:col>
      <xdr:colOff>165100</xdr:colOff>
      <xdr:row>3</xdr:row>
      <xdr:rowOff>127000</xdr:rowOff>
    </xdr:to>
    <xdr:pic>
      <xdr:nvPicPr>
        <xdr:cNvPr id="1185" name="Picture 2">
          <a:extLst>
            <a:ext uri="{FF2B5EF4-FFF2-40B4-BE49-F238E27FC236}">
              <a16:creationId xmlns:a16="http://schemas.microsoft.com/office/drawing/2014/main" id="{494DBA1A-C239-DA4A-AC1A-9D665600F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635000"/>
          <a:ext cx="16256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0</xdr:row>
      <xdr:rowOff>0</xdr:rowOff>
    </xdr:from>
    <xdr:to>
      <xdr:col>7</xdr:col>
      <xdr:colOff>228600</xdr:colOff>
      <xdr:row>0</xdr:row>
      <xdr:rowOff>596900</xdr:rowOff>
    </xdr:to>
    <xdr:pic>
      <xdr:nvPicPr>
        <xdr:cNvPr id="1186" name="Picture 3">
          <a:extLst>
            <a:ext uri="{FF2B5EF4-FFF2-40B4-BE49-F238E27FC236}">
              <a16:creationId xmlns:a16="http://schemas.microsoft.com/office/drawing/2014/main" id="{035AF810-ADA8-FA42-8260-99531E4B2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0"/>
          <a:ext cx="516890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westcoat.com/" TargetMode="External"/><Relationship Id="rId1" Type="http://schemas.openxmlformats.org/officeDocument/2006/relationships/hyperlink" Target="http://www.westcoa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topLeftCell="A6" zoomScale="113" zoomScaleNormal="113" workbookViewId="0">
      <selection activeCell="R27" sqref="R27"/>
    </sheetView>
  </sheetViews>
  <sheetFormatPr defaultColWidth="11.42578125" defaultRowHeight="12.95"/>
  <cols>
    <col min="1" max="1" width="20.85546875" customWidth="1"/>
    <col min="2" max="2" width="2.85546875" customWidth="1"/>
    <col min="3" max="3" width="2.7109375" customWidth="1"/>
    <col min="4" max="4" width="5" customWidth="1"/>
    <col min="5" max="5" width="20.7109375" bestFit="1" customWidth="1"/>
    <col min="6" max="6" width="5.140625" customWidth="1"/>
    <col min="7" max="7" width="9.28515625" customWidth="1"/>
    <col min="8" max="9" width="8.85546875" customWidth="1"/>
    <col min="10" max="10" width="16.85546875" bestFit="1" customWidth="1"/>
    <col min="11" max="11" width="18.85546875" customWidth="1"/>
    <col min="12" max="12" width="4.42578125" customWidth="1"/>
    <col min="13" max="13" width="18.7109375" customWidth="1"/>
    <col min="14" max="14" width="14.7109375" customWidth="1"/>
    <col min="15" max="15" width="10.28515625" customWidth="1"/>
  </cols>
  <sheetData>
    <row r="1" spans="1:15" ht="50.1" customHeight="1">
      <c r="A1" s="108"/>
      <c r="B1" s="108"/>
      <c r="C1" s="108"/>
      <c r="D1" s="108"/>
      <c r="E1" s="108"/>
      <c r="F1" s="108"/>
      <c r="G1" s="108"/>
      <c r="H1" s="108"/>
      <c r="I1" s="101" t="s">
        <v>0</v>
      </c>
      <c r="J1" s="102"/>
      <c r="K1" s="102"/>
      <c r="L1" s="102"/>
      <c r="M1" s="102"/>
      <c r="N1" s="32"/>
      <c r="O1" s="31"/>
    </row>
    <row r="2" spans="1:15" ht="12.95" customHeight="1">
      <c r="B2" s="1"/>
    </row>
    <row r="3" spans="1:15" ht="14.1" customHeight="1">
      <c r="A3" s="3"/>
      <c r="B3" s="1"/>
      <c r="E3" s="5"/>
      <c r="F3" s="5"/>
      <c r="G3" s="5"/>
      <c r="H3" s="5"/>
      <c r="I3" s="5"/>
      <c r="J3" s="5"/>
      <c r="K3" s="16"/>
    </row>
    <row r="4" spans="1:15" ht="17.100000000000001" thickBot="1">
      <c r="A4" s="4"/>
      <c r="B4" s="1"/>
      <c r="E4" s="2" t="s">
        <v>1</v>
      </c>
      <c r="F4" s="6" t="s">
        <v>2</v>
      </c>
      <c r="H4" s="2" t="s">
        <v>3</v>
      </c>
      <c r="I4" s="2" t="s">
        <v>4</v>
      </c>
      <c r="J4" s="10" t="s">
        <v>5</v>
      </c>
      <c r="K4" s="2" t="s">
        <v>6</v>
      </c>
    </row>
    <row r="5" spans="1:15" ht="17.100000000000001" thickBot="1">
      <c r="A5" s="4"/>
      <c r="B5" s="1"/>
      <c r="E5" s="2" t="s">
        <v>7</v>
      </c>
      <c r="F5" s="2" t="s">
        <v>8</v>
      </c>
      <c r="G5" s="2"/>
      <c r="H5" s="2" t="s">
        <v>9</v>
      </c>
      <c r="I5" s="2" t="s">
        <v>10</v>
      </c>
      <c r="J5" s="47" t="s">
        <v>11</v>
      </c>
      <c r="K5" s="2" t="s">
        <v>12</v>
      </c>
      <c r="N5" s="11" t="s">
        <v>13</v>
      </c>
    </row>
    <row r="6" spans="1:15" ht="17.100000000000001" thickBot="1">
      <c r="A6" s="3"/>
      <c r="B6" s="1"/>
      <c r="E6" s="51" t="s">
        <v>14</v>
      </c>
      <c r="F6" s="48"/>
      <c r="G6" s="48"/>
      <c r="H6" s="48"/>
      <c r="I6" s="48"/>
      <c r="J6" s="49"/>
      <c r="K6" s="50"/>
      <c r="N6" s="12" t="s">
        <v>10</v>
      </c>
    </row>
    <row r="7" spans="1:15">
      <c r="A7" s="109" t="s">
        <v>15</v>
      </c>
      <c r="B7" s="109"/>
      <c r="C7" s="109"/>
      <c r="E7" s="74" t="s">
        <v>16</v>
      </c>
      <c r="F7" s="75">
        <v>342</v>
      </c>
      <c r="G7" s="76" t="s">
        <v>17</v>
      </c>
      <c r="H7" s="77">
        <f>H38</f>
        <v>1000</v>
      </c>
      <c r="I7" s="45">
        <f>SUM(H7/F7)</f>
        <v>2.9239766081871346</v>
      </c>
      <c r="J7" s="38">
        <v>0</v>
      </c>
      <c r="K7" s="78">
        <f>SUM(1/F7)*J7</f>
        <v>0</v>
      </c>
      <c r="L7" s="8"/>
      <c r="M7" s="18" t="s">
        <v>18</v>
      </c>
      <c r="N7" s="19">
        <f>I7</f>
        <v>2.9239766081871346</v>
      </c>
      <c r="O7" s="20" t="s">
        <v>19</v>
      </c>
    </row>
    <row r="8" spans="1:15">
      <c r="A8" s="109"/>
      <c r="B8" s="109"/>
      <c r="C8" s="109"/>
      <c r="E8" s="68" t="s">
        <v>20</v>
      </c>
      <c r="F8" s="43">
        <v>18</v>
      </c>
      <c r="G8" s="43" t="s">
        <v>21</v>
      </c>
      <c r="H8" s="44">
        <f>H38</f>
        <v>1000</v>
      </c>
      <c r="I8" s="45">
        <f>H8/F8</f>
        <v>55.555555555555557</v>
      </c>
      <c r="J8" s="38">
        <v>0</v>
      </c>
      <c r="K8" s="78">
        <f>SUM(1/F8)*J8</f>
        <v>0</v>
      </c>
      <c r="L8" s="8"/>
      <c r="M8" s="21" t="s">
        <v>22</v>
      </c>
      <c r="N8" s="22">
        <f>I8</f>
        <v>55.555555555555557</v>
      </c>
      <c r="O8" s="23" t="s">
        <v>23</v>
      </c>
    </row>
    <row r="9" spans="1:15" ht="15.95">
      <c r="A9" s="80" t="s">
        <v>24</v>
      </c>
      <c r="B9" s="81"/>
      <c r="C9" s="81"/>
      <c r="E9" s="68" t="s">
        <v>25</v>
      </c>
      <c r="F9" s="43">
        <v>600</v>
      </c>
      <c r="G9" s="43" t="s">
        <v>26</v>
      </c>
      <c r="H9" s="44">
        <f>H38</f>
        <v>1000</v>
      </c>
      <c r="I9" s="45">
        <f>H9/F9</f>
        <v>1.6666666666666667</v>
      </c>
      <c r="J9" s="38">
        <v>0</v>
      </c>
      <c r="K9" s="78">
        <f>SUM(1/F9)*J9</f>
        <v>0</v>
      </c>
      <c r="L9" s="8"/>
      <c r="M9" s="7" t="s">
        <v>27</v>
      </c>
      <c r="N9" s="24">
        <f>SUM(I9)</f>
        <v>1.6666666666666667</v>
      </c>
      <c r="O9" s="25" t="s">
        <v>28</v>
      </c>
    </row>
    <row r="10" spans="1:15" ht="15.95">
      <c r="A10" s="82" t="s">
        <v>29</v>
      </c>
      <c r="B10" s="81"/>
      <c r="C10" s="81"/>
      <c r="E10" s="69"/>
      <c r="F10" s="46"/>
      <c r="G10" s="46"/>
      <c r="H10" s="46"/>
      <c r="I10" s="46"/>
      <c r="J10" s="39"/>
      <c r="K10" s="100" t="s">
        <v>30</v>
      </c>
      <c r="L10" s="8"/>
      <c r="M10" s="7" t="s">
        <v>31</v>
      </c>
      <c r="N10" s="24">
        <f>I12+I21+I17</f>
        <v>37</v>
      </c>
      <c r="O10" s="25" t="s">
        <v>32</v>
      </c>
    </row>
    <row r="11" spans="1:15" ht="15.95">
      <c r="A11" s="82" t="s">
        <v>33</v>
      </c>
      <c r="B11" s="81"/>
      <c r="C11" s="81"/>
      <c r="E11" s="79" t="s">
        <v>34</v>
      </c>
      <c r="F11" s="46"/>
      <c r="G11" s="46"/>
      <c r="H11" s="46"/>
      <c r="I11" s="46"/>
      <c r="J11" s="39"/>
      <c r="K11" s="103"/>
      <c r="L11" s="8"/>
      <c r="M11" s="7" t="s">
        <v>35</v>
      </c>
      <c r="N11" s="24">
        <f>SUM(I13+I22+I26+I30)</f>
        <v>50.678571428571431</v>
      </c>
      <c r="O11" s="25" t="s">
        <v>36</v>
      </c>
    </row>
    <row r="12" spans="1:15" ht="15.95">
      <c r="A12" s="80"/>
      <c r="B12" s="81"/>
      <c r="C12" s="81"/>
      <c r="E12" s="68" t="s">
        <v>37</v>
      </c>
      <c r="F12" s="43">
        <v>40</v>
      </c>
      <c r="G12" s="43" t="s">
        <v>38</v>
      </c>
      <c r="H12" s="44">
        <f>H38</f>
        <v>1000</v>
      </c>
      <c r="I12" s="45">
        <f>H12/F12</f>
        <v>25</v>
      </c>
      <c r="J12" s="40">
        <v>0</v>
      </c>
      <c r="K12" s="67">
        <f>SUM(1/F12)*J12</f>
        <v>0</v>
      </c>
      <c r="L12" s="8"/>
      <c r="M12" s="7" t="s">
        <v>39</v>
      </c>
      <c r="N12" s="24">
        <f>SUM(I16)</f>
        <v>2.1052631578947367</v>
      </c>
      <c r="O12" s="25" t="s">
        <v>19</v>
      </c>
    </row>
    <row r="13" spans="1:15" ht="15.95">
      <c r="A13" s="80" t="s">
        <v>40</v>
      </c>
      <c r="B13" s="81"/>
      <c r="C13" s="81"/>
      <c r="E13" s="89" t="s">
        <v>41</v>
      </c>
      <c r="F13" s="43">
        <v>32</v>
      </c>
      <c r="G13" s="43" t="s">
        <v>42</v>
      </c>
      <c r="H13" s="44">
        <f>H38</f>
        <v>1000</v>
      </c>
      <c r="I13" s="45">
        <f>H13/F13</f>
        <v>31.25</v>
      </c>
      <c r="J13" s="40">
        <v>0</v>
      </c>
      <c r="K13" s="67">
        <f>SUM(1/F13)*J13</f>
        <v>0</v>
      </c>
      <c r="L13" s="8"/>
      <c r="M13" s="7" t="s">
        <v>43</v>
      </c>
      <c r="N13" s="24">
        <f>I18</f>
        <v>20</v>
      </c>
      <c r="O13" s="25" t="s">
        <v>36</v>
      </c>
    </row>
    <row r="14" spans="1:15" ht="15.95">
      <c r="A14" s="82" t="s">
        <v>44</v>
      </c>
      <c r="B14" s="81"/>
      <c r="C14" s="81"/>
      <c r="E14" s="89"/>
      <c r="F14" s="43"/>
      <c r="G14" s="43"/>
      <c r="H14" s="44"/>
      <c r="I14" s="45"/>
      <c r="J14" s="40"/>
      <c r="K14" s="67"/>
      <c r="L14" s="8"/>
      <c r="M14" s="7" t="s">
        <v>45</v>
      </c>
      <c r="N14" s="24">
        <f>I25</f>
        <v>5.7142857142857144</v>
      </c>
      <c r="O14" s="25" t="s">
        <v>46</v>
      </c>
    </row>
    <row r="15" spans="1:15" ht="15.95">
      <c r="A15" s="82" t="s">
        <v>47</v>
      </c>
      <c r="B15" s="81"/>
      <c r="C15" s="81"/>
      <c r="E15" s="90" t="s">
        <v>48</v>
      </c>
      <c r="F15" s="96"/>
      <c r="G15" s="96"/>
      <c r="H15" s="97"/>
      <c r="I15" s="98"/>
      <c r="J15" s="40"/>
      <c r="K15" s="99"/>
      <c r="L15" s="8"/>
      <c r="M15" s="7" t="s">
        <v>49</v>
      </c>
      <c r="N15" s="24">
        <f>I29</f>
        <v>5.7142857142857144</v>
      </c>
      <c r="O15" s="25" t="s">
        <v>46</v>
      </c>
    </row>
    <row r="16" spans="1:15" ht="15.95">
      <c r="A16" s="82" t="s">
        <v>50</v>
      </c>
      <c r="B16" s="81"/>
      <c r="C16" s="81"/>
      <c r="E16" s="89" t="s">
        <v>51</v>
      </c>
      <c r="F16" s="96">
        <v>475</v>
      </c>
      <c r="G16" s="96" t="s">
        <v>52</v>
      </c>
      <c r="H16" s="97">
        <f>H38</f>
        <v>1000</v>
      </c>
      <c r="I16" s="98">
        <f>H16/F16</f>
        <v>2.1052631578947367</v>
      </c>
      <c r="J16" s="40">
        <v>0</v>
      </c>
      <c r="K16" s="99">
        <f>SUM(1/F16)*J16</f>
        <v>0</v>
      </c>
      <c r="L16" s="8"/>
      <c r="M16" s="33" t="s">
        <v>53</v>
      </c>
      <c r="N16" s="34">
        <f>I33</f>
        <v>4</v>
      </c>
      <c r="O16" s="35" t="s">
        <v>54</v>
      </c>
    </row>
    <row r="17" spans="1:15" ht="17.100000000000001" thickBot="1">
      <c r="B17" s="81"/>
      <c r="C17" s="81"/>
      <c r="E17" s="89" t="s">
        <v>55</v>
      </c>
      <c r="F17" s="96">
        <v>250</v>
      </c>
      <c r="G17" s="96" t="s">
        <v>56</v>
      </c>
      <c r="H17" s="97">
        <f>H38</f>
        <v>1000</v>
      </c>
      <c r="I17" s="98">
        <f>H17/F17</f>
        <v>4</v>
      </c>
      <c r="J17" s="40">
        <v>0</v>
      </c>
      <c r="K17" s="99">
        <f>SUM(1/F17)*J17</f>
        <v>0</v>
      </c>
      <c r="L17" s="8"/>
      <c r="M17" s="33" t="s">
        <v>57</v>
      </c>
      <c r="N17" s="34">
        <f>( I36)</f>
        <v>4</v>
      </c>
      <c r="O17" s="35" t="s">
        <v>54</v>
      </c>
    </row>
    <row r="18" spans="1:15" ht="15.95">
      <c r="A18" s="80" t="s">
        <v>58</v>
      </c>
      <c r="B18" s="81"/>
      <c r="C18" s="81"/>
      <c r="E18" s="89" t="s">
        <v>59</v>
      </c>
      <c r="F18" s="96">
        <v>50</v>
      </c>
      <c r="G18" s="96" t="s">
        <v>60</v>
      </c>
      <c r="H18" s="97">
        <f>H38</f>
        <v>1000</v>
      </c>
      <c r="I18" s="98">
        <f>H18/F18</f>
        <v>20</v>
      </c>
      <c r="J18" s="40">
        <v>0</v>
      </c>
      <c r="K18" s="99">
        <f>SUM(1/F18)*J18</f>
        <v>0</v>
      </c>
      <c r="L18" s="8"/>
      <c r="M18" s="95" t="s">
        <v>61</v>
      </c>
      <c r="N18" s="95"/>
      <c r="O18" s="95"/>
    </row>
    <row r="19" spans="1:15" ht="17.100000000000001" thickBot="1">
      <c r="A19" s="82" t="s">
        <v>62</v>
      </c>
      <c r="B19" s="81"/>
      <c r="C19" s="81"/>
      <c r="E19" s="69"/>
      <c r="F19" s="46"/>
      <c r="G19" s="46"/>
      <c r="H19" s="46"/>
      <c r="I19" s="46"/>
      <c r="J19" s="39"/>
      <c r="K19" s="100" t="s">
        <v>30</v>
      </c>
      <c r="L19" s="8"/>
    </row>
    <row r="20" spans="1:15" ht="17.100000000000001" thickBot="1">
      <c r="A20" s="82" t="s">
        <v>63</v>
      </c>
      <c r="B20" s="81"/>
      <c r="C20" s="81"/>
      <c r="E20" s="90" t="s">
        <v>64</v>
      </c>
      <c r="F20" s="43"/>
      <c r="G20" s="43"/>
      <c r="H20" s="44"/>
      <c r="I20" s="45"/>
      <c r="J20" s="40"/>
      <c r="K20" s="67"/>
      <c r="L20" s="8"/>
      <c r="N20" s="17" t="s">
        <v>65</v>
      </c>
    </row>
    <row r="21" spans="1:15" ht="15.95">
      <c r="A21" s="82" t="s">
        <v>66</v>
      </c>
      <c r="B21" s="81"/>
      <c r="C21" s="81"/>
      <c r="E21" s="89" t="s">
        <v>37</v>
      </c>
      <c r="F21" s="43">
        <v>125</v>
      </c>
      <c r="G21" s="43" t="s">
        <v>38</v>
      </c>
      <c r="H21" s="44">
        <f>H38</f>
        <v>1000</v>
      </c>
      <c r="I21" s="45">
        <f>H21/F21</f>
        <v>8</v>
      </c>
      <c r="J21" s="40">
        <v>0</v>
      </c>
      <c r="K21" s="67">
        <f>SUM(1/F21)*J21</f>
        <v>0</v>
      </c>
      <c r="L21" s="8"/>
      <c r="M21" s="18" t="s">
        <v>18</v>
      </c>
      <c r="N21" s="26">
        <f>SUM(N7*J7)</f>
        <v>0</v>
      </c>
    </row>
    <row r="22" spans="1:15" ht="15.95">
      <c r="A22" s="82" t="s">
        <v>67</v>
      </c>
      <c r="B22" s="81"/>
      <c r="C22" s="81"/>
      <c r="E22" s="89" t="s">
        <v>41</v>
      </c>
      <c r="F22" s="43">
        <v>125</v>
      </c>
      <c r="G22" s="43" t="s">
        <v>42</v>
      </c>
      <c r="H22" s="44">
        <f>H38</f>
        <v>1000</v>
      </c>
      <c r="I22" s="45">
        <f>H22/F22</f>
        <v>8</v>
      </c>
      <c r="J22" s="40">
        <v>0</v>
      </c>
      <c r="K22" s="67">
        <f>SUM(1/F22)*J22</f>
        <v>0</v>
      </c>
      <c r="L22" s="8"/>
      <c r="M22" s="21" t="s">
        <v>22</v>
      </c>
      <c r="N22" s="26">
        <f>SUM(J8*N8)</f>
        <v>0</v>
      </c>
    </row>
    <row r="23" spans="1:15" ht="15.95">
      <c r="A23" s="82" t="s">
        <v>68</v>
      </c>
      <c r="B23" s="81"/>
      <c r="C23" s="81"/>
      <c r="E23" s="104"/>
      <c r="F23" s="46"/>
      <c r="G23" s="46"/>
      <c r="H23" s="46"/>
      <c r="I23" s="46"/>
      <c r="J23" s="39"/>
      <c r="K23" s="103"/>
      <c r="L23" s="8"/>
      <c r="M23" s="7" t="s">
        <v>27</v>
      </c>
      <c r="N23" s="27">
        <f>SUM(N9*J9)</f>
        <v>0</v>
      </c>
    </row>
    <row r="24" spans="1:15" ht="15.95">
      <c r="A24" s="83" t="s">
        <v>69</v>
      </c>
      <c r="B24" s="81"/>
      <c r="C24" s="81"/>
      <c r="E24" s="79" t="s">
        <v>70</v>
      </c>
      <c r="F24" s="46"/>
      <c r="G24" s="46"/>
      <c r="H24" s="46"/>
      <c r="I24" s="46"/>
      <c r="J24" s="39"/>
      <c r="K24" s="103"/>
      <c r="L24" s="8"/>
      <c r="M24" s="7" t="s">
        <v>31</v>
      </c>
      <c r="N24" s="27">
        <f>SUM(N10*J12)</f>
        <v>0</v>
      </c>
    </row>
    <row r="25" spans="1:15">
      <c r="B25" s="84"/>
      <c r="C25" s="84"/>
      <c r="E25" s="68" t="s">
        <v>71</v>
      </c>
      <c r="F25" s="43">
        <v>175</v>
      </c>
      <c r="G25" s="43" t="s">
        <v>38</v>
      </c>
      <c r="H25" s="44">
        <f>H38</f>
        <v>1000</v>
      </c>
      <c r="I25" s="45">
        <f>H25/F25</f>
        <v>5.7142857142857144</v>
      </c>
      <c r="J25" s="40">
        <v>0</v>
      </c>
      <c r="K25" s="67">
        <f>SUM(1/F25)*J25</f>
        <v>0</v>
      </c>
      <c r="L25" s="8"/>
      <c r="M25" s="7" t="s">
        <v>35</v>
      </c>
      <c r="N25" s="27">
        <f>SUM(N11*J13)</f>
        <v>0</v>
      </c>
    </row>
    <row r="26" spans="1:15">
      <c r="A26" s="109"/>
      <c r="B26" s="109"/>
      <c r="C26" s="109"/>
      <c r="E26" s="68" t="s">
        <v>41</v>
      </c>
      <c r="F26" s="43">
        <v>175</v>
      </c>
      <c r="G26" s="43" t="s">
        <v>42</v>
      </c>
      <c r="H26" s="44">
        <f>H38</f>
        <v>1000</v>
      </c>
      <c r="I26" s="45">
        <f>H26/F26</f>
        <v>5.7142857142857144</v>
      </c>
      <c r="J26" s="40">
        <v>0</v>
      </c>
      <c r="K26" s="67">
        <f>SUM(1/F26)*J26</f>
        <v>0</v>
      </c>
      <c r="L26" s="8"/>
      <c r="M26" s="7" t="s">
        <v>39</v>
      </c>
      <c r="N26" s="27">
        <f>SUM(N12*J16)</f>
        <v>0</v>
      </c>
    </row>
    <row r="27" spans="1:15">
      <c r="A27" s="109"/>
      <c r="B27" s="109"/>
      <c r="C27" s="109"/>
      <c r="E27" s="68"/>
      <c r="F27" s="43"/>
      <c r="G27" s="43"/>
      <c r="H27" s="44"/>
      <c r="I27" s="45"/>
      <c r="J27" s="40"/>
      <c r="K27" s="67"/>
      <c r="L27" s="8"/>
      <c r="M27" s="7" t="s">
        <v>43</v>
      </c>
      <c r="N27" s="27">
        <f>SUM(N13*J18)</f>
        <v>0</v>
      </c>
    </row>
    <row r="28" spans="1:15" ht="15.95">
      <c r="A28" s="80"/>
      <c r="B28" s="81"/>
      <c r="C28" s="81"/>
      <c r="E28" s="79" t="s">
        <v>72</v>
      </c>
      <c r="F28" s="46"/>
      <c r="G28" s="46"/>
      <c r="H28" s="46"/>
      <c r="I28" s="46"/>
      <c r="J28" s="39"/>
      <c r="K28" s="103"/>
      <c r="L28" s="8"/>
      <c r="M28" s="7" t="s">
        <v>45</v>
      </c>
      <c r="N28" s="27">
        <f>SUM(N14*J25)</f>
        <v>0</v>
      </c>
    </row>
    <row r="29" spans="1:15" ht="15.95">
      <c r="A29" s="82"/>
      <c r="B29" s="81"/>
      <c r="C29" s="81"/>
      <c r="E29" s="68" t="s">
        <v>73</v>
      </c>
      <c r="F29" s="43">
        <v>175</v>
      </c>
      <c r="G29" s="43" t="s">
        <v>38</v>
      </c>
      <c r="H29" s="44">
        <f>H38</f>
        <v>1000</v>
      </c>
      <c r="I29" s="45">
        <f>H29/F29</f>
        <v>5.7142857142857144</v>
      </c>
      <c r="J29" s="40">
        <v>0</v>
      </c>
      <c r="K29" s="67">
        <f>SUM(1/F29)*J29</f>
        <v>0</v>
      </c>
      <c r="L29" s="8"/>
      <c r="M29" s="7" t="s">
        <v>49</v>
      </c>
      <c r="N29" s="27">
        <f>SUM(N15*J29)</f>
        <v>0</v>
      </c>
    </row>
    <row r="30" spans="1:15">
      <c r="A30" s="3"/>
      <c r="B30" s="1"/>
      <c r="C30" s="1"/>
      <c r="E30" s="68" t="s">
        <v>41</v>
      </c>
      <c r="F30" s="43">
        <v>175</v>
      </c>
      <c r="G30" s="43" t="s">
        <v>42</v>
      </c>
      <c r="H30" s="44">
        <f>H38</f>
        <v>1000</v>
      </c>
      <c r="I30" s="45">
        <f>H30/F30</f>
        <v>5.7142857142857144</v>
      </c>
      <c r="J30" s="40">
        <v>0</v>
      </c>
      <c r="K30" s="67">
        <f>SUM(1/F30)*J30</f>
        <v>0</v>
      </c>
      <c r="L30" s="8"/>
      <c r="M30" s="33" t="s">
        <v>53</v>
      </c>
      <c r="N30" s="27">
        <f>SUM(N16*J33)</f>
        <v>0</v>
      </c>
    </row>
    <row r="31" spans="1:15" ht="14.1" thickBot="1">
      <c r="A31" s="4"/>
      <c r="B31" s="1"/>
      <c r="C31" s="1"/>
      <c r="E31" s="68"/>
      <c r="F31" s="43"/>
      <c r="G31" s="43"/>
      <c r="H31" s="44"/>
      <c r="I31" s="45"/>
      <c r="J31" s="40"/>
      <c r="K31" s="67"/>
      <c r="L31" s="8"/>
      <c r="M31" s="15" t="s">
        <v>57</v>
      </c>
      <c r="N31" s="28">
        <f>SUM(J36*N17)</f>
        <v>0</v>
      </c>
    </row>
    <row r="32" spans="1:15" ht="15" thickBot="1">
      <c r="A32" s="4"/>
      <c r="B32" s="1"/>
      <c r="C32" s="1"/>
      <c r="E32" s="66" t="s">
        <v>74</v>
      </c>
      <c r="F32" s="43"/>
      <c r="G32" s="43"/>
      <c r="H32" s="44"/>
      <c r="I32" s="45"/>
      <c r="J32" s="40"/>
      <c r="K32" s="67"/>
      <c r="M32" s="29" t="s">
        <v>75</v>
      </c>
      <c r="N32" s="30">
        <f>SUM(N21:N31)</f>
        <v>0</v>
      </c>
    </row>
    <row r="33" spans="1:15">
      <c r="A33" s="4"/>
      <c r="B33" s="1"/>
      <c r="C33" s="1"/>
      <c r="E33" s="68" t="s">
        <v>76</v>
      </c>
      <c r="F33" s="43">
        <v>250</v>
      </c>
      <c r="G33" s="43" t="s">
        <v>77</v>
      </c>
      <c r="H33" s="44">
        <f>H38</f>
        <v>1000</v>
      </c>
      <c r="I33" s="45">
        <f>H33/F33</f>
        <v>4</v>
      </c>
      <c r="J33" s="41">
        <v>0</v>
      </c>
      <c r="K33" s="67">
        <f>SUM(1/F33)*J33</f>
        <v>0</v>
      </c>
      <c r="M33" s="106" t="s">
        <v>78</v>
      </c>
      <c r="N33" s="106"/>
    </row>
    <row r="34" spans="1:15">
      <c r="A34" s="36"/>
      <c r="B34" s="1"/>
      <c r="C34" s="1"/>
      <c r="D34" s="1"/>
      <c r="E34" s="68"/>
      <c r="F34" s="43"/>
      <c r="G34" s="43"/>
      <c r="H34" s="44"/>
      <c r="I34" s="45"/>
      <c r="J34" s="42"/>
      <c r="K34" s="67"/>
    </row>
    <row r="35" spans="1:15" ht="14.1" customHeight="1">
      <c r="A35" s="37"/>
      <c r="E35" s="66" t="s">
        <v>79</v>
      </c>
      <c r="F35" s="43"/>
      <c r="G35" s="43"/>
      <c r="H35" s="44"/>
      <c r="I35" s="45"/>
      <c r="J35" s="42"/>
      <c r="K35" s="67"/>
      <c r="N35" s="13"/>
    </row>
    <row r="36" spans="1:15" ht="18.95" customHeight="1">
      <c r="A36" s="37"/>
      <c r="E36" s="68" t="s">
        <v>80</v>
      </c>
      <c r="F36" s="43">
        <v>250</v>
      </c>
      <c r="G36" s="43" t="s">
        <v>42</v>
      </c>
      <c r="H36" s="44">
        <f>(H38)</f>
        <v>1000</v>
      </c>
      <c r="I36" s="45">
        <f>H36/F36</f>
        <v>4</v>
      </c>
      <c r="J36" s="41">
        <v>0</v>
      </c>
      <c r="K36" s="67">
        <f>SUM(1/F36)*J36</f>
        <v>0</v>
      </c>
      <c r="L36" s="9"/>
      <c r="M36" s="61" t="s">
        <v>81</v>
      </c>
      <c r="N36" s="52"/>
    </row>
    <row r="37" spans="1:15" ht="18.95" customHeight="1" thickBot="1">
      <c r="E37" s="69"/>
      <c r="F37" s="46"/>
      <c r="G37" s="46"/>
      <c r="H37" s="87"/>
      <c r="I37" s="46"/>
      <c r="J37" s="105"/>
      <c r="K37" s="103"/>
      <c r="M37" s="63" t="s">
        <v>82</v>
      </c>
      <c r="N37" s="52"/>
      <c r="O37" s="52"/>
    </row>
    <row r="38" spans="1:15" ht="18.95" thickBot="1">
      <c r="A38" s="3"/>
      <c r="B38" s="1"/>
      <c r="C38" s="1"/>
      <c r="E38" s="70"/>
      <c r="F38" s="71"/>
      <c r="G38" s="85" t="s">
        <v>83</v>
      </c>
      <c r="H38" s="88">
        <v>1000</v>
      </c>
      <c r="I38" s="86" t="s">
        <v>84</v>
      </c>
      <c r="J38" s="72"/>
      <c r="K38" s="73">
        <f>SUM(K7:K36)</f>
        <v>0</v>
      </c>
      <c r="M38" s="63" t="s">
        <v>85</v>
      </c>
      <c r="N38" s="52"/>
      <c r="O38" s="52"/>
    </row>
    <row r="39" spans="1:15" ht="15.95" customHeight="1" thickBot="1">
      <c r="A39" s="4"/>
      <c r="B39" s="1"/>
      <c r="C39" s="1"/>
      <c r="E39" s="107" t="s">
        <v>86</v>
      </c>
      <c r="F39" s="107"/>
      <c r="G39" s="107"/>
      <c r="H39" s="107"/>
      <c r="I39" s="107"/>
      <c r="J39" s="107"/>
      <c r="K39" s="107"/>
      <c r="M39" s="63" t="s">
        <v>87</v>
      </c>
      <c r="N39" s="52"/>
      <c r="O39" s="52"/>
    </row>
    <row r="40" spans="1:15" ht="20.100000000000001" customHeight="1">
      <c r="A40" s="3"/>
      <c r="B40" s="1"/>
      <c r="C40" s="1"/>
      <c r="E40" s="91" t="s">
        <v>88</v>
      </c>
      <c r="F40" s="92"/>
      <c r="G40" s="92"/>
      <c r="H40" s="92"/>
      <c r="I40" s="92"/>
      <c r="J40" s="92"/>
      <c r="K40" s="60"/>
      <c r="M40" s="64" t="s">
        <v>69</v>
      </c>
      <c r="N40" s="52"/>
      <c r="O40" s="52"/>
    </row>
    <row r="41" spans="1:15" ht="21">
      <c r="A41" s="1"/>
      <c r="B41" s="1"/>
      <c r="C41" s="1"/>
      <c r="E41" s="93"/>
      <c r="F41" s="94"/>
      <c r="G41" s="94"/>
      <c r="H41" s="94"/>
      <c r="I41" s="94"/>
      <c r="J41" s="94"/>
      <c r="K41" s="62"/>
      <c r="M41" s="63" t="s">
        <v>89</v>
      </c>
      <c r="O41" s="52"/>
    </row>
    <row r="42" spans="1:15" ht="18.95">
      <c r="A42" s="1"/>
      <c r="B42" s="1"/>
      <c r="C42" s="1"/>
      <c r="E42" s="53" t="s">
        <v>90</v>
      </c>
      <c r="F42" s="54"/>
      <c r="G42" s="54"/>
      <c r="H42" s="54"/>
      <c r="I42" s="54"/>
      <c r="J42" s="55"/>
      <c r="K42" s="62"/>
      <c r="M42" s="54"/>
      <c r="N42" s="52"/>
      <c r="O42" s="52"/>
    </row>
    <row r="43" spans="1:15" ht="18.95">
      <c r="A43" s="1"/>
      <c r="B43" s="1"/>
      <c r="C43" s="1"/>
      <c r="E43" s="53" t="s">
        <v>91</v>
      </c>
      <c r="F43" s="54"/>
      <c r="G43" s="54"/>
      <c r="H43" s="54"/>
      <c r="I43" s="54"/>
      <c r="J43" s="55"/>
      <c r="K43" s="62"/>
      <c r="L43" s="14"/>
      <c r="O43" s="52"/>
    </row>
    <row r="44" spans="1:15" ht="18.95">
      <c r="A44" s="1"/>
      <c r="B44" s="1"/>
      <c r="C44" s="1"/>
      <c r="E44" s="56" t="s">
        <v>92</v>
      </c>
      <c r="F44" s="54"/>
      <c r="G44" s="54"/>
      <c r="H44" s="54"/>
      <c r="I44" s="54"/>
      <c r="J44" s="52"/>
      <c r="K44" s="62"/>
    </row>
    <row r="45" spans="1:15" ht="18.95">
      <c r="A45" s="1"/>
      <c r="B45" s="1"/>
      <c r="C45" s="1"/>
      <c r="E45" s="53" t="s">
        <v>93</v>
      </c>
      <c r="F45" s="54"/>
      <c r="G45" s="54"/>
      <c r="H45" s="55"/>
      <c r="I45" s="55"/>
      <c r="J45" s="55"/>
      <c r="K45" s="62"/>
      <c r="L45" s="14"/>
    </row>
    <row r="46" spans="1:15" ht="18.95">
      <c r="B46" s="1"/>
      <c r="C46" s="1"/>
      <c r="D46" s="54"/>
      <c r="E46" s="53" t="s">
        <v>94</v>
      </c>
      <c r="F46" s="54"/>
      <c r="G46" s="54"/>
      <c r="H46" s="54"/>
      <c r="I46" s="54"/>
      <c r="J46" s="54"/>
      <c r="K46" s="62"/>
    </row>
    <row r="47" spans="1:15" ht="20.100000000000001" thickBot="1">
      <c r="B47" s="1"/>
      <c r="C47" s="1"/>
      <c r="E47" s="57"/>
      <c r="F47" s="58"/>
      <c r="G47" s="58"/>
      <c r="H47" s="59"/>
      <c r="I47" s="59"/>
      <c r="J47" s="58"/>
      <c r="K47" s="65"/>
      <c r="L47" s="14"/>
    </row>
    <row r="48" spans="1:15">
      <c r="B48" s="1"/>
      <c r="C48" s="1"/>
      <c r="G48" s="14"/>
      <c r="H48" s="84"/>
      <c r="I48" s="1"/>
      <c r="J48" s="84"/>
      <c r="K48" s="84"/>
    </row>
    <row r="49" spans="2:11">
      <c r="D49" s="1"/>
      <c r="E49" s="1"/>
      <c r="F49" s="1"/>
      <c r="G49" s="1"/>
      <c r="H49" s="84"/>
      <c r="I49" s="84"/>
      <c r="J49" s="84"/>
      <c r="K49" s="84"/>
    </row>
    <row r="50" spans="2:11">
      <c r="B50" s="1"/>
      <c r="E50" s="1"/>
      <c r="F50" s="1"/>
      <c r="H50" s="1"/>
      <c r="I50" s="1"/>
      <c r="J50" s="1"/>
    </row>
  </sheetData>
  <mergeCells count="5">
    <mergeCell ref="M33:N33"/>
    <mergeCell ref="E39:K39"/>
    <mergeCell ref="A1:H1"/>
    <mergeCell ref="A7:C8"/>
    <mergeCell ref="A26:C27"/>
  </mergeCells>
  <phoneticPr fontId="9"/>
  <hyperlinks>
    <hyperlink ref="M40" r:id="rId1" xr:uid="{00000000-0004-0000-0000-000000000000}"/>
    <hyperlink ref="A24" r:id="rId2" xr:uid="{00000000-0004-0000-0000-000001000000}"/>
  </hyperlinks>
  <printOptions horizontalCentered="1"/>
  <pageMargins left="0.25" right="0.25" top="1.25" bottom="0.25" header="0" footer="0"/>
  <pageSetup scale="72" orientation="landscape" horizontalDpi="4294967292" verticalDpi="4294967292"/>
  <headerFooter alignWithMargins="0">
    <oddFooter>&amp;RALXMaterialTemplate 8/12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2.9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95"/>
  <sheetData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98D0E343FE984EA83046CC49C980A1" ma:contentTypeVersion="25" ma:contentTypeDescription="Create a new document." ma:contentTypeScope="" ma:versionID="91f8645a65b73ff1df268efd9a882900">
  <xsd:schema xmlns:xsd="http://www.w3.org/2001/XMLSchema" xmlns:xs="http://www.w3.org/2001/XMLSchema" xmlns:p="http://schemas.microsoft.com/office/2006/metadata/properties" xmlns:ns2="d28a0bb7-5787-43c2-ac9e-60783a889684" xmlns:ns3="477a1f39-f013-4518-8313-ab98e0117f31" targetNamespace="http://schemas.microsoft.com/office/2006/metadata/properties" ma:root="true" ma:fieldsID="749f414063fd0225c30f6cd0e7e1207f" ns2:_="" ns3:_="">
    <xsd:import namespace="d28a0bb7-5787-43c2-ac9e-60783a889684"/>
    <xsd:import namespace="477a1f39-f013-4518-8313-ab98e0117f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a0bb7-5787-43c2-ac9e-60783a8896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3" nillable="true" ma:displayName="Taxonomy Catch All Column" ma:hidden="true" ma:list="{acb4c1a8-7f39-424f-826e-8a419ffcdf9f}" ma:internalName="TaxCatchAll" ma:showField="CatchAllData" ma:web="d28a0bb7-5787-43c2-ac9e-60783a8896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a1f39-f013-4518-8313-ab98e0117f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a64bba6-f4ab-472e-a025-1cf9135d8c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8a0bb7-5787-43c2-ac9e-60783a889684" xsi:nil="true"/>
    <lcf76f155ced4ddcb4097134ff3c332f xmlns="477a1f39-f013-4518-8313-ab98e0117f31">
      <Terms xmlns="http://schemas.microsoft.com/office/infopath/2007/PartnerControls"/>
    </lcf76f155ced4ddcb4097134ff3c332f>
    <_Flow_SignoffStatus xmlns="477a1f39-f013-4518-8313-ab98e0117f3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A9B8B7-89F0-40F9-BAE7-DF9AA86380EF}"/>
</file>

<file path=customXml/itemProps2.xml><?xml version="1.0" encoding="utf-8"?>
<ds:datastoreItem xmlns:ds="http://schemas.openxmlformats.org/officeDocument/2006/customXml" ds:itemID="{635AC073-A5EA-4161-AA6E-398DF06C608A}"/>
</file>

<file path=customXml/itemProps3.xml><?xml version="1.0" encoding="utf-8"?>
<ds:datastoreItem xmlns:ds="http://schemas.openxmlformats.org/officeDocument/2006/customXml" ds:itemID="{942AA75F-94ED-40B3-8288-9106C2611B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/>
  <cp:revision/>
  <dcterms:created xsi:type="dcterms:W3CDTF">1998-12-10T19:24:37Z</dcterms:created>
  <dcterms:modified xsi:type="dcterms:W3CDTF">2024-08-22T19:19:13Z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0x010100E698D0E343FE984EA83046CC49C980A1</vt:lpwstr>
  </property>
  <property fmtid="{D5CDD505-2E9C-101B-9397-08002B2CF9AE}" pid="3" name="MediaServiceImageTags">
    <vt:lpwstr/>
  </property>
</Properties>
</file>